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<sst xmlns="http://schemas.openxmlformats.org/spreadsheetml/2006/main" count="46" uniqueCount="45">
  <si>
    <t>TA WIN HOLDINGS BERHAD (Company No. 291592-U)</t>
  </si>
  <si>
    <t>QUARTERLY REPORT ON CONSOLIDATED</t>
  </si>
  <si>
    <t>AS AT</t>
  </si>
  <si>
    <t xml:space="preserve">AS AT END </t>
  </si>
  <si>
    <t>PRECEDING</t>
  </si>
  <si>
    <t>OF CURRENT</t>
  </si>
  <si>
    <t xml:space="preserve">FINANCIAL </t>
  </si>
  <si>
    <t>QUARTER</t>
  </si>
  <si>
    <t>YEAR END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</si>
  <si>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</si>
  <si>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</si>
  <si>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</si>
  <si>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</si>
  <si>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</si>
  <si>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</si>
  <si>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</si>
  <si>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</si>
  <si>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</si>
  <si>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</si>
  <si>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</si>
  <si>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</si>
  <si>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</si>
  <si>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OTHER DEBTORS, PREPAYMENT AND</t>
  </si>
  <si>
    <t xml:space="preserve">   DEPOSITS</t>
  </si>
  <si>
    <t>CURRENT LIABILITIES</t>
  </si>
  <si>
    <t>TRADE PAYABLES</t>
  </si>
  <si>
    <t>OTHER PAYABLES</t>
  </si>
  <si>
    <t>SHORT TERM BORROWINGS</t>
  </si>
  <si>
    <t>PROVISION FOR TAXATION</t>
  </si>
  <si>
    <t>DIVIDEND PAYABLE</t>
  </si>
  <si>
    <t>NET CURRENT ASSETS</t>
  </si>
  <si>
    <t>SHAREHOLDERS' FUNDS</t>
  </si>
  <si>
    <t>SHARE CAPITAL</t>
  </si>
  <si>
    <t>RESERVES:</t>
  </si>
  <si>
    <t>SHARE PREMIUM</t>
  </si>
  <si>
    <t>REVALUATION RESERVE</t>
  </si>
  <si>
    <t>CAPITAL RESERVE</t>
  </si>
  <si>
    <t>STATUTORY RESERVE</t>
  </si>
  <si>
    <t>RETAINED PROFITS</t>
  </si>
  <si>
    <t>MINORITY INTERESTS</t>
  </si>
  <si>
    <t>LONG TERM BORROWINGS</t>
  </si>
  <si>
    <t>OTHER LONG TERM LIABILITIES</t>
  </si>
  <si>
    <t>DEFERRED TAXATION</t>
  </si>
  <si>
    <t>NET TANGIBLE ASSETS PER SHARE (RM)</t>
  </si>
  <si>
    <t>BALANCE SHEET AS AT 31 MARCH 2002 (UNAUDITED)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</si>
</sst>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d\-mmm\-yy"/>
    <numFmt numFmtId="181" formatCode="_(* #,##0.0000_);_(* \(#,##0.0000\);_(* &quot;-&quot;_);_(@_)"/>
    <numFmt numFmtId="182" formatCode="_(* #,##0.00000_);_(* \(#,##0.00000\);_(* &quot;-&quot;??_);_(@_)"/>
  </numFmts>
  <fonts count="4">
    <font>
      <sz val="12"/>
      <name val="新細明體"/>
      <family val="1"/>
    </font>
    <font>
      <sz val="9"/>
      <name val="細明體"/>
      <family val="3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2" fillId="0" borderId="0" xfId="15" applyNumberFormat="1" applyFont="1" applyAlignment="1">
      <alignment horizontal="left"/>
    </xf>
    <xf numFmtId="177" fontId="3" fillId="0" borderId="0" xfId="15" applyNumberFormat="1" applyFont="1" applyAlignment="1">
      <alignment/>
    </xf>
    <xf numFmtId="177" fontId="3" fillId="0" borderId="0" xfId="15" applyNumberFormat="1" applyFont="1" applyAlignment="1">
      <alignment horizontal="center"/>
    </xf>
    <xf numFmtId="177" fontId="3" fillId="0" borderId="1" xfId="15" applyNumberFormat="1" applyFont="1" applyBorder="1" applyAlignment="1">
      <alignment/>
    </xf>
    <xf numFmtId="177" fontId="3" fillId="0" borderId="2" xfId="15" applyNumberFormat="1" applyFont="1" applyBorder="1" applyAlignment="1">
      <alignment/>
    </xf>
    <xf numFmtId="177" fontId="3" fillId="0" borderId="3" xfId="15" applyNumberFormat="1" applyFont="1" applyBorder="1" applyAlignment="1">
      <alignment/>
    </xf>
    <xf numFmtId="177" fontId="3" fillId="0" borderId="4" xfId="15" applyNumberFormat="1" applyFont="1" applyBorder="1" applyAlignment="1">
      <alignment/>
    </xf>
    <xf numFmtId="177" fontId="3" fillId="0" borderId="5" xfId="15" applyNumberFormat="1" applyFont="1" applyBorder="1" applyAlignment="1">
      <alignment/>
    </xf>
    <xf numFmtId="177" fontId="3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left"/>
    </xf>
    <xf numFmtId="41" fontId="3" fillId="0" borderId="0" xfId="15" applyNumberFormat="1" applyFont="1" applyAlignment="1">
      <alignment horizontal="left"/>
    </xf>
    <xf numFmtId="41" fontId="3" fillId="0" borderId="0" xfId="15" applyNumberFormat="1" applyFont="1" applyAlignment="1">
      <alignment/>
    </xf>
    <xf numFmtId="177" fontId="2" fillId="0" borderId="0" xfId="15" applyNumberFormat="1" applyFont="1" applyAlignment="1">
      <alignment/>
    </xf>
    <xf numFmtId="41" fontId="3" fillId="0" borderId="0" xfId="15" applyNumberFormat="1" applyFont="1" applyAlignment="1">
      <alignment horizontal="center"/>
    </xf>
    <xf numFmtId="180" fontId="2" fillId="0" borderId="0" xfId="15" applyNumberFormat="1" applyFont="1" applyAlignment="1">
      <alignment horizontal="center"/>
    </xf>
    <xf numFmtId="15" fontId="2" fillId="0" borderId="0" xfId="15" applyNumberFormat="1" applyFont="1" applyAlignment="1">
      <alignment horizontal="center"/>
    </xf>
    <xf numFmtId="177" fontId="2" fillId="0" borderId="0" xfId="15" applyNumberFormat="1" applyFont="1" applyAlignment="1">
      <alignment horizontal="center"/>
    </xf>
    <xf numFmtId="41" fontId="2" fillId="0" borderId="0" xfId="15" applyNumberFormat="1" applyFont="1" applyAlignment="1">
      <alignment horizontal="center"/>
    </xf>
    <xf numFmtId="41" fontId="3" fillId="0" borderId="0" xfId="15" applyNumberFormat="1" applyFont="1" applyBorder="1" applyAlignment="1">
      <alignment horizontal="right"/>
    </xf>
    <xf numFmtId="41" fontId="3" fillId="0" borderId="1" xfId="15" applyNumberFormat="1" applyFont="1" applyBorder="1" applyAlignment="1">
      <alignment horizontal="right"/>
    </xf>
    <xf numFmtId="41" fontId="3" fillId="0" borderId="2" xfId="15" applyNumberFormat="1" applyFont="1" applyBorder="1" applyAlignment="1">
      <alignment horizontal="right"/>
    </xf>
    <xf numFmtId="41" fontId="3" fillId="0" borderId="3" xfId="15" applyNumberFormat="1" applyFont="1" applyBorder="1" applyAlignment="1">
      <alignment horizontal="right"/>
    </xf>
    <xf numFmtId="41" fontId="3" fillId="0" borderId="4" xfId="15" applyNumberFormat="1" applyFont="1" applyBorder="1" applyAlignment="1">
      <alignment horizontal="right"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/>
    </xf>
    <xf numFmtId="41" fontId="3" fillId="0" borderId="5" xfId="15" applyNumberFormat="1" applyFont="1" applyBorder="1" applyAlignment="1">
      <alignment/>
    </xf>
    <xf numFmtId="41" fontId="3" fillId="0" borderId="0" xfId="15" applyNumberFormat="1" applyFont="1" applyAlignment="1">
      <alignment horizontal="right"/>
    </xf>
    <xf numFmtId="179" fontId="3" fillId="0" borderId="0" xfId="15" applyNumberFormat="1" applyFont="1" applyAlignment="1">
      <alignment/>
    </xf>
    <xf numFmtId="181" fontId="3" fillId="0" borderId="0" xfId="15" applyNumberFormat="1" applyFont="1" applyAlignment="1">
      <alignment horizontal="right"/>
    </xf>
    <xf numFmtId="177" fontId="2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nnouncement\Consol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1-Y"/>
      <sheetName val="Chart2-Y"/>
      <sheetName val="Chart3-Q1"/>
      <sheetName val="Chart4-Q2"/>
      <sheetName val="Chart5-Q3"/>
      <sheetName val="Chart6-Q4"/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Notes -Q3"/>
      <sheetName val="Stocks valuation"/>
      <sheetName val="Notes- Q4"/>
      <sheetName val="Conso CF"/>
      <sheetName val="FA-RS"/>
      <sheetName val="ConsoAdj"/>
      <sheetName val="FA-2001"/>
      <sheetName val="TWHB"/>
      <sheetName val="Grp Idx"/>
      <sheetName val="Ratio"/>
      <sheetName val="Tawin"/>
      <sheetName val="Tawin Idx"/>
      <sheetName val="loan"/>
      <sheetName val="Twin"/>
      <sheetName val="Twin Idx"/>
      <sheetName val="Tax Comp"/>
      <sheetName val="TaxMov"/>
      <sheetName val="CA"/>
      <sheetName val="Interest Res."/>
      <sheetName val="DeferredTax"/>
    </sheetNames>
    <sheetDataSet>
      <sheetData sheetId="11">
        <row r="13">
          <cell r="L13">
            <v>24633.6</v>
          </cell>
        </row>
        <row r="14">
          <cell r="L14">
            <v>18542.02</v>
          </cell>
        </row>
        <row r="15">
          <cell r="L15">
            <v>309.1648800000021</v>
          </cell>
        </row>
        <row r="20">
          <cell r="L20">
            <v>28682</v>
          </cell>
        </row>
        <row r="21">
          <cell r="L21">
            <v>3818</v>
          </cell>
        </row>
        <row r="25">
          <cell r="L25">
            <v>59</v>
          </cell>
        </row>
        <row r="26">
          <cell r="L26">
            <v>422</v>
          </cell>
        </row>
        <row r="27">
          <cell r="L27">
            <v>1</v>
          </cell>
        </row>
        <row r="34">
          <cell r="L34">
            <v>44133</v>
          </cell>
        </row>
        <row r="36">
          <cell r="L36">
            <v>29</v>
          </cell>
        </row>
        <row r="40">
          <cell r="L40">
            <v>-126</v>
          </cell>
        </row>
        <row r="48">
          <cell r="L48">
            <v>15240.84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6" sqref="A6"/>
    </sheetView>
  </sheetViews>
  <sheetFormatPr defaultColWidth="9.00390625" defaultRowHeight="16.5"/>
  <cols>
    <col min="1" max="1" width="6.00390625" style="14" customWidth="1"/>
    <col min="2" max="2" width="9.00390625" style="11" customWidth="1"/>
    <col min="3" max="5" width="9.00390625" style="12" customWidth="1"/>
    <col min="6" max="6" width="15.50390625" style="12" customWidth="1"/>
    <col min="7" max="7" width="2.125" style="12" customWidth="1"/>
    <col min="8" max="8" width="13.75390625" style="2" customWidth="1"/>
    <col min="9" max="9" width="2.00390625" style="12" customWidth="1"/>
    <col min="10" max="10" width="14.00390625" style="12" customWidth="1"/>
    <col min="11" max="16384" width="9.00390625" style="12" customWidth="1"/>
  </cols>
  <sheetData>
    <row r="1" ht="15">
      <c r="A1" s="10" t="s">
        <v>0</v>
      </c>
    </row>
    <row r="2" spans="1:10" ht="15">
      <c r="A2" s="10" t="s">
        <v>1</v>
      </c>
      <c r="H2" s="13"/>
      <c r="J2" s="31" t="s">
        <v>2</v>
      </c>
    </row>
    <row r="3" spans="1:10" ht="15">
      <c r="A3" s="10" t="s">
        <v>44</v>
      </c>
      <c r="H3" s="30" t="s">
        <v>3</v>
      </c>
      <c r="J3" s="31" t="s">
        <v>4</v>
      </c>
    </row>
    <row r="4" spans="8:10" ht="15">
      <c r="H4" s="1" t="s">
        <v>5</v>
      </c>
      <c r="J4" s="31" t="s">
        <v>6</v>
      </c>
    </row>
    <row r="5" spans="8:10" ht="15">
      <c r="H5" s="30" t="s">
        <v>7</v>
      </c>
      <c r="J5" s="31" t="s">
        <v>8</v>
      </c>
    </row>
    <row r="6" spans="8:10" ht="15">
      <c r="H6" s="15">
        <v>37346</v>
      </c>
      <c r="J6" s="16">
        <v>37256</v>
      </c>
    </row>
    <row r="7" spans="8:10" ht="15">
      <c r="H7" s="17" t="s">
        <v>9</v>
      </c>
      <c r="J7" s="18" t="s">
        <v>9</v>
      </c>
    </row>
    <row r="8" ht="15">
      <c r="H8" s="3"/>
    </row>
    <row r="9" spans="1:10" ht="15">
      <c r="A9" s="14">
        <v>1</v>
      </c>
      <c r="B9" s="11" t="s">
        <v>10</v>
      </c>
      <c r="H9" s="2">
        <f>'[1]Conso BS-Q1'!$L$34</f>
        <v>44133</v>
      </c>
      <c r="J9" s="19">
        <v>43418</v>
      </c>
    </row>
    <row r="10" spans="1:10" ht="15">
      <c r="A10" s="14">
        <v>2</v>
      </c>
      <c r="B10" s="11" t="s">
        <v>11</v>
      </c>
      <c r="J10" s="19"/>
    </row>
    <row r="11" spans="1:10" ht="15">
      <c r="A11" s="14">
        <v>3</v>
      </c>
      <c r="B11" s="11" t="s">
        <v>12</v>
      </c>
      <c r="J11" s="19"/>
    </row>
    <row r="12" spans="1:10" ht="15">
      <c r="A12" s="14">
        <v>4</v>
      </c>
      <c r="B12" s="11" t="s">
        <v>13</v>
      </c>
      <c r="H12" s="2">
        <f>'[1]Conso BS-Q1'!$L$36</f>
        <v>29</v>
      </c>
      <c r="J12" s="19">
        <v>29</v>
      </c>
    </row>
    <row r="13" spans="1:10" ht="15">
      <c r="A13" s="14">
        <v>5</v>
      </c>
      <c r="B13" s="11" t="s">
        <v>14</v>
      </c>
      <c r="H13" s="2">
        <v>1411</v>
      </c>
      <c r="J13" s="19">
        <v>1411</v>
      </c>
    </row>
    <row r="14" spans="1:10" ht="15">
      <c r="A14" s="14">
        <v>6</v>
      </c>
      <c r="B14" s="11" t="s">
        <v>15</v>
      </c>
      <c r="J14" s="19"/>
    </row>
    <row r="15" spans="1:10" ht="15">
      <c r="A15" s="14">
        <v>7</v>
      </c>
      <c r="B15" s="11" t="s">
        <v>16</v>
      </c>
      <c r="J15" s="19"/>
    </row>
    <row r="16" ht="8.25" customHeight="1">
      <c r="J16" s="19"/>
    </row>
    <row r="17" spans="1:10" ht="15">
      <c r="A17" s="14">
        <v>8</v>
      </c>
      <c r="B17" s="11" t="s">
        <v>17</v>
      </c>
      <c r="J17" s="19"/>
    </row>
    <row r="18" spans="3:10" ht="15">
      <c r="C18" s="12" t="s">
        <v>18</v>
      </c>
      <c r="H18" s="4">
        <f>'[1]Conso BS-Q1'!$L$14</f>
        <v>18542.02</v>
      </c>
      <c r="J18" s="20">
        <v>23998</v>
      </c>
    </row>
    <row r="19" spans="3:10" ht="15">
      <c r="C19" s="12" t="s">
        <v>19</v>
      </c>
      <c r="H19" s="5">
        <f>'[1]Conso BS-Q1'!$L$13</f>
        <v>24633.6</v>
      </c>
      <c r="J19" s="21">
        <v>19806</v>
      </c>
    </row>
    <row r="20" spans="3:10" ht="15">
      <c r="C20" s="12" t="s">
        <v>20</v>
      </c>
      <c r="H20" s="5"/>
      <c r="J20" s="21"/>
    </row>
    <row r="21" spans="3:10" ht="15">
      <c r="C21" s="12" t="s">
        <v>21</v>
      </c>
      <c r="H21" s="5">
        <v>6802</v>
      </c>
      <c r="J21" s="21">
        <v>4718</v>
      </c>
    </row>
    <row r="22" spans="3:10" ht="15">
      <c r="C22" s="12" t="s">
        <v>22</v>
      </c>
      <c r="H22" s="5"/>
      <c r="J22" s="21"/>
    </row>
    <row r="23" spans="3:10" ht="15">
      <c r="C23" s="12" t="s">
        <v>23</v>
      </c>
      <c r="H23" s="5">
        <f>'[1]Conso BS-Q1'!$L$15</f>
        <v>309.1648800000021</v>
      </c>
      <c r="J23" s="21">
        <v>324</v>
      </c>
    </row>
    <row r="24" spans="8:10" ht="15">
      <c r="H24" s="6">
        <f>SUM(H18:H23)</f>
        <v>50286.78488</v>
      </c>
      <c r="J24" s="22">
        <f>SUM(J18:J23)</f>
        <v>48846</v>
      </c>
    </row>
    <row r="25" ht="7.5" customHeight="1">
      <c r="J25" s="19"/>
    </row>
    <row r="26" spans="1:10" ht="15">
      <c r="A26" s="14">
        <v>9</v>
      </c>
      <c r="B26" s="11" t="s">
        <v>24</v>
      </c>
      <c r="H26" s="7"/>
      <c r="J26" s="23"/>
    </row>
    <row r="27" spans="3:10" ht="15">
      <c r="C27" s="12" t="s">
        <v>25</v>
      </c>
      <c r="H27" s="4">
        <f>'[1]Conso BS-Q1'!$L$21</f>
        <v>3818</v>
      </c>
      <c r="J27" s="20">
        <v>3444</v>
      </c>
    </row>
    <row r="28" spans="3:10" ht="15">
      <c r="C28" s="12" t="s">
        <v>26</v>
      </c>
      <c r="H28" s="5">
        <v>3967</v>
      </c>
      <c r="J28" s="21">
        <v>1723</v>
      </c>
    </row>
    <row r="29" spans="3:10" ht="15">
      <c r="C29" s="12" t="s">
        <v>27</v>
      </c>
      <c r="H29" s="5">
        <f>'[1]Conso BS-Q1'!$L$20+'[1]Conso BS-Q1'!$L$25</f>
        <v>28741</v>
      </c>
      <c r="J29" s="21">
        <v>29745</v>
      </c>
    </row>
    <row r="30" spans="3:10" ht="15">
      <c r="C30" s="12" t="s">
        <v>28</v>
      </c>
      <c r="H30" s="5">
        <f>'[1]Conso BS-Q1'!$L$26</f>
        <v>422</v>
      </c>
      <c r="J30" s="21">
        <v>420</v>
      </c>
    </row>
    <row r="31" spans="3:10" ht="15">
      <c r="C31" s="12" t="s">
        <v>29</v>
      </c>
      <c r="H31" s="5">
        <f>'[1]Conso BS-Q1'!$L$27</f>
        <v>1</v>
      </c>
      <c r="J31" s="21">
        <v>1</v>
      </c>
    </row>
    <row r="32" spans="8:10" ht="15">
      <c r="H32" s="6">
        <f>SUM(H27:H31)</f>
        <v>36949</v>
      </c>
      <c r="J32" s="22">
        <f>SUM(J27:J31)</f>
        <v>35333</v>
      </c>
    </row>
    <row r="33" ht="9" customHeight="1">
      <c r="J33" s="19"/>
    </row>
    <row r="34" spans="1:10" ht="15">
      <c r="A34" s="14">
        <v>10</v>
      </c>
      <c r="B34" s="11" t="s">
        <v>30</v>
      </c>
      <c r="H34" s="7">
        <f>H24-H32</f>
        <v>13337.78488</v>
      </c>
      <c r="J34" s="24">
        <f>J24-J32</f>
        <v>13513</v>
      </c>
    </row>
    <row r="35" ht="11.25" customHeight="1">
      <c r="J35" s="19"/>
    </row>
    <row r="36" spans="8:10" ht="15.75" thickBot="1">
      <c r="H36" s="8">
        <f>SUM(H9:H15)+H34</f>
        <v>58910.78488</v>
      </c>
      <c r="I36" s="25">
        <f>SUM(I9:I14)+I34</f>
        <v>0</v>
      </c>
      <c r="J36" s="26">
        <f>SUM(J9:J15)+J34</f>
        <v>58371</v>
      </c>
    </row>
    <row r="37" spans="1:10" ht="15">
      <c r="A37" s="14">
        <v>11</v>
      </c>
      <c r="B37" s="11" t="s">
        <v>31</v>
      </c>
      <c r="J37" s="19"/>
    </row>
    <row r="38" spans="2:10" ht="15">
      <c r="B38" s="11" t="s">
        <v>32</v>
      </c>
      <c r="H38" s="2">
        <v>40000</v>
      </c>
      <c r="J38" s="19">
        <v>40000</v>
      </c>
    </row>
    <row r="39" spans="2:10" ht="15">
      <c r="B39" s="11" t="s">
        <v>33</v>
      </c>
      <c r="J39" s="19"/>
    </row>
    <row r="40" spans="3:10" ht="15">
      <c r="C40" s="12" t="s">
        <v>34</v>
      </c>
      <c r="H40" s="2">
        <v>3544</v>
      </c>
      <c r="J40" s="19">
        <v>3544</v>
      </c>
    </row>
    <row r="41" spans="3:10" ht="15">
      <c r="C41" s="12" t="s">
        <v>35</v>
      </c>
      <c r="J41" s="19"/>
    </row>
    <row r="42" spans="3:10" ht="15">
      <c r="C42" s="12" t="s">
        <v>36</v>
      </c>
      <c r="J42" s="19"/>
    </row>
    <row r="43" spans="3:10" ht="15">
      <c r="C43" s="12" t="s">
        <v>37</v>
      </c>
      <c r="J43" s="19"/>
    </row>
    <row r="44" spans="3:10" ht="15">
      <c r="C44" s="12" t="s">
        <v>38</v>
      </c>
      <c r="H44" s="7">
        <f>'[1]Conso BS-Q1'!$L$48</f>
        <v>15240.84</v>
      </c>
      <c r="I44" s="25"/>
      <c r="J44" s="23">
        <v>14688</v>
      </c>
    </row>
    <row r="45" spans="8:10" ht="15">
      <c r="H45" s="2">
        <f>SUM(H38:H44)</f>
        <v>58784.84</v>
      </c>
      <c r="I45" s="12">
        <f>SUM(I38:I44)</f>
        <v>0</v>
      </c>
      <c r="J45" s="12">
        <f>SUM(J38:J44)</f>
        <v>58232</v>
      </c>
    </row>
    <row r="46" spans="1:10" ht="15">
      <c r="A46" s="14">
        <v>12</v>
      </c>
      <c r="B46" s="11" t="s">
        <v>39</v>
      </c>
      <c r="J46" s="19"/>
    </row>
    <row r="47" spans="1:10" ht="15">
      <c r="A47" s="14">
        <v>13</v>
      </c>
      <c r="B47" s="11" t="s">
        <v>40</v>
      </c>
      <c r="H47" s="2">
        <f>-'[1]Conso BS-Q1'!$L$40</f>
        <v>126</v>
      </c>
      <c r="J47" s="19">
        <v>139</v>
      </c>
    </row>
    <row r="48" spans="1:10" ht="15">
      <c r="A48" s="14">
        <v>14</v>
      </c>
      <c r="B48" s="11" t="s">
        <v>41</v>
      </c>
      <c r="H48" s="2">
        <v>0</v>
      </c>
      <c r="J48" s="19">
        <v>0</v>
      </c>
    </row>
    <row r="49" spans="1:10" ht="15">
      <c r="A49" s="14">
        <v>15</v>
      </c>
      <c r="B49" s="11" t="s">
        <v>42</v>
      </c>
      <c r="H49" s="7">
        <v>0</v>
      </c>
      <c r="J49" s="23">
        <v>0</v>
      </c>
    </row>
    <row r="51" spans="8:10" ht="15.75" thickBot="1">
      <c r="H51" s="8">
        <f>SUM(H45:H49)</f>
        <v>58910.84</v>
      </c>
      <c r="I51" s="25">
        <f>SUM(I45:I48)</f>
        <v>0</v>
      </c>
      <c r="J51" s="26">
        <f>SUM(J45:J49)</f>
        <v>58371</v>
      </c>
    </row>
    <row r="52" spans="8:10" ht="15">
      <c r="H52" s="9">
        <f>H36-H51</f>
        <v>-0.05511999999725958</v>
      </c>
      <c r="I52" s="27">
        <f>I36-I51</f>
        <v>0</v>
      </c>
      <c r="J52" s="27">
        <f>J36-J51</f>
        <v>0</v>
      </c>
    </row>
    <row r="53" spans="1:10" ht="15">
      <c r="A53" s="14">
        <v>16</v>
      </c>
      <c r="B53" s="11" t="s">
        <v>43</v>
      </c>
      <c r="H53" s="28">
        <f>(H45-H13-H14)/H38</f>
        <v>1.434346</v>
      </c>
      <c r="J53" s="29">
        <f>(J45-J13-J14)/J38</f>
        <v>1.420525</v>
      </c>
    </row>
    <row r="54" ht="15">
      <c r="J54" s="25"/>
    </row>
    <row r="55" ht="15">
      <c r="J55" s="25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M</cp:lastModifiedBy>
  <cp:lastPrinted>2002-05-21T07:25:13Z</cp:lastPrinted>
  <dcterms:created xsi:type="dcterms:W3CDTF">2000-08-11T05:02:39Z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